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<sst xmlns="http://schemas.openxmlformats.org/spreadsheetml/2006/main" count="150" uniqueCount="82">
  <si>
    <t xml:space="preserve">                                                                                                                </t>
  </si>
  <si>
    <t xml:space="preserve"> ПРИЛОЖЕНИЕ № 2</t>
  </si>
  <si>
    <t xml:space="preserve">                                                                                                                 </t>
  </si>
  <si>
    <t xml:space="preserve"> к решению Совета  муниципального</t>
  </si>
  <si>
    <t xml:space="preserve">образования Северский район</t>
  </si>
  <si>
    <t xml:space="preserve">                                                                                                                     </t>
  </si>
  <si>
    <t xml:space="preserve">от _____________________  № ____</t>
  </si>
  <si>
    <t xml:space="preserve">Распределение бюджетных ассигнований по разделам и подразделам  </t>
  </si>
  <si>
    <t xml:space="preserve">классификации расходов бюджетов за 2022 год</t>
  </si>
  <si>
    <t xml:space="preserve">тыс.рублей</t>
  </si>
  <si>
    <t xml:space="preserve">Наименование</t>
  </si>
  <si>
    <t xml:space="preserve">РЗ</t>
  </si>
  <si>
    <t xml:space="preserve">ПР</t>
  </si>
  <si>
    <t xml:space="preserve">Бюджет,  утвержденный решением Совета МО Северский район от 23.12.2021 №163 (в редакции от 22.12.2022 №294)</t>
  </si>
  <si>
    <t xml:space="preserve">Уточненная бюджетная роспись на 2022 год</t>
  </si>
  <si>
    <t xml:space="preserve">Исполнено за 2022 год</t>
  </si>
  <si>
    <t xml:space="preserve">Процент исполнения к уточненной бюджетной росписи на 2022 год</t>
  </si>
  <si>
    <t xml:space="preserve">ВСЕГО</t>
  </si>
  <si>
    <t xml:space="preserve">в том числе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</si>
  <si>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</si>
  <si>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</si>
  <si>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</si>
  <si>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муниципального образования </t>
  </si>
  <si>
    <t xml:space="preserve">02</t>
  </si>
  <si>
    <t xml:space="preserve">Функционирование законодательных (представительных) органов государственной власти и местного самоуправления</t>
  </si>
  <si>
    <t xml:space="preserve">03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</si>
  <si>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</si>
  <si>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</si>
  <si>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</si>
  <si>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</si>
  <si>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</si>
  <si>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</si>
  <si>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проведения выборов и референдумов</t>
  </si>
  <si>
    <t xml:space="preserve">07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</si>
  <si>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</si>
  <si>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</si>
  <si>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</si>
  <si>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</si>
  <si>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</si>
  <si>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</si>
  <si>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</si>
  <si>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</si>
  <si>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</si>
  <si>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</si>
  <si>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</si>
  <si>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</si>
  <si>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</si>
  <si>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</si>
  <si>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</si>
  <si>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</si>
  <si>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</si>
  <si>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 - коммунальное хозяйство </t>
  </si>
  <si>
    <t xml:space="preserve">Благоустройство</t>
  </si>
  <si>
    <t xml:space="preserve"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</si>
  <si>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</si>
  <si>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</si>
  <si>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</si>
  <si>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</si>
  <si>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 </t>
  </si>
  <si>
    <t xml:space="preserve">Другие вопросы в области образования</t>
  </si>
  <si>
    <t xml:space="preserve">Культура и кинематография</t>
  </si>
  <si>
    <t xml:space="preserve">Культура</t>
  </si>
  <si>
    <t xml:space="preserve">Другие вопросы в области культуры, кинематографии </t>
  </si>
  <si>
    <t xml:space="preserve">Здравоохранение</t>
  </si>
  <si>
    <t xml:space="preserve">Амбулаторная помощь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</si>
  <si>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</si>
  <si>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</si>
  <si>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</si>
  <si>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</si>
  <si>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</si>
  <si>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</si>
  <si>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</si>
  <si>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</si>
  <si>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Другие вопросы в области физической культуры и спорта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</si>
  <si>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</si>
  <si>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</si>
  <si>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</si>
  <si>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</si>
  <si>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Прочие межбюджетные трансферты общего характера</t>
  </si>
  <si>
    <t xml:space="preserve">14</t>
  </si>
  <si>
    <t xml:space="preserve">Заместитель главы администрации (начальник финансового управления)</t>
  </si>
  <si>
    <t xml:space="preserve">К.В.Леуцкая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</si>
</sst>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"/>
    <numFmt numFmtId="167" formatCode="#,##0.0"/>
    <numFmt numFmtId="168" formatCode="@"/>
  </numFmts>
  <fonts count="1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8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95" zoomScaleNormal="100" zoomScalePageLayoutView="95" workbookViewId="0">
      <selection pane="topLeft" activeCell="E8" activeCellId="0" sqref="E8"/>
    </sheetView>
  </sheetViews>
  <sheetFormatPr defaultColWidth="10.1015625" defaultRowHeight="13.8" zeroHeight="false" outlineLevelRow="0" outlineLevelCol="0"/>
  <cols>
    <col collapsed="false" customWidth="true" hidden="false" outlineLevel="0" max="1" min="1" style="1" width="59.08"/>
    <col collapsed="false" customWidth="true" hidden="false" outlineLevel="0" max="2" min="2" style="2" width="5.41"/>
    <col collapsed="false" customWidth="true" hidden="false" outlineLevel="0" max="3" min="3" style="2" width="4.68"/>
    <col collapsed="false" customWidth="true" hidden="false" outlineLevel="0" max="4" min="4" style="3" width="13.6"/>
    <col collapsed="false" customWidth="true" hidden="false" outlineLevel="0" max="5" min="5" style="4" width="12.29"/>
    <col collapsed="false" customWidth="true" hidden="false" outlineLevel="0" max="6" min="6" style="4" width="12.43"/>
    <col collapsed="false" customWidth="true" hidden="false" outlineLevel="0" max="7" min="7" style="4" width="9.06"/>
    <col collapsed="false" customWidth="false" hidden="false" outlineLevel="0" max="1022" min="8" style="4" width="10.09"/>
    <col collapsed="false" customWidth="true" hidden="false" outlineLevel="0" max="1024" min="1023" style="1" width="11.52"/>
  </cols>
  <sheetData>
    <row r="1" customFormat="false" ht="21.2" hidden="false" customHeight="true" outlineLevel="0" collapsed="false">
      <c r="A1" s="5" t="s">
        <v>0</v>
      </c>
      <c r="B1" s="5"/>
      <c r="C1" s="5"/>
      <c r="D1" s="6" t="s">
        <v>1</v>
      </c>
      <c r="E1" s="6"/>
      <c r="F1" s="6"/>
      <c r="G1" s="6"/>
    </row>
    <row r="2" customFormat="false" ht="21.2" hidden="false" customHeight="true" outlineLevel="0" collapsed="false">
      <c r="A2" s="5" t="s">
        <v>2</v>
      </c>
      <c r="B2" s="5"/>
      <c r="C2" s="5"/>
      <c r="D2" s="6" t="s">
        <v>3</v>
      </c>
      <c r="E2" s="6"/>
      <c r="F2" s="6"/>
      <c r="G2" s="6"/>
    </row>
    <row r="3" customFormat="false" ht="21.2" hidden="false" customHeight="true" outlineLevel="0" collapsed="false">
      <c r="A3" s="5"/>
      <c r="B3" s="5"/>
      <c r="C3" s="5"/>
      <c r="D3" s="6" t="s">
        <v>4</v>
      </c>
      <c r="E3" s="6"/>
      <c r="F3" s="6"/>
      <c r="G3" s="6"/>
    </row>
    <row r="4" customFormat="false" ht="21.2" hidden="false" customHeight="true" outlineLevel="0" collapsed="false">
      <c r="A4" s="5" t="s">
        <v>5</v>
      </c>
      <c r="B4" s="5"/>
      <c r="C4" s="5"/>
      <c r="D4" s="6" t="s">
        <v>6</v>
      </c>
      <c r="E4" s="6"/>
      <c r="F4" s="6"/>
      <c r="G4" s="6"/>
    </row>
    <row r="5" customFormat="false" ht="37.7" hidden="false" customHeight="true" outlineLevel="0" collapsed="false"/>
    <row r="6" customFormat="false" ht="30.6" hidden="false" customHeight="true" outlineLevel="0" collapsed="false">
      <c r="A6" s="7" t="s">
        <v>7</v>
      </c>
      <c r="B6" s="7"/>
      <c r="C6" s="7"/>
      <c r="D6" s="7"/>
      <c r="E6" s="7"/>
      <c r="F6" s="7"/>
      <c r="G6" s="7"/>
    </row>
    <row r="7" customFormat="false" ht="20.4" hidden="false" customHeight="true" outlineLevel="0" collapsed="false">
      <c r="A7" s="8" t="s">
        <v>8</v>
      </c>
      <c r="B7" s="8"/>
      <c r="C7" s="8"/>
      <c r="D7" s="8"/>
      <c r="E7" s="8"/>
      <c r="F7" s="8"/>
      <c r="G7" s="8"/>
    </row>
    <row r="8" customFormat="false" ht="25.1" hidden="false" customHeight="true" outlineLevel="0" collapsed="false">
      <c r="F8" s="9" t="s">
        <v>9</v>
      </c>
      <c r="G8" s="9"/>
    </row>
    <row r="9" s="13" customFormat="true" ht="31.4" hidden="false" customHeight="true" outlineLevel="0" collapsed="false">
      <c r="A9" s="10" t="s">
        <v>10</v>
      </c>
      <c r="B9" s="11" t="s">
        <v>11</v>
      </c>
      <c r="C9" s="11" t="s">
        <v>12</v>
      </c>
      <c r="D9" s="12" t="s">
        <v>13</v>
      </c>
      <c r="E9" s="12" t="s">
        <v>14</v>
      </c>
      <c r="F9" s="12" t="s">
        <v>15</v>
      </c>
      <c r="G9" s="12" t="s">
        <v>16</v>
      </c>
      <c r="AMI9" s="14"/>
      <c r="AMJ9" s="14"/>
    </row>
    <row r="10" s="13" customFormat="true" ht="47.1" hidden="false" customHeight="true" outlineLevel="0" collapsed="false">
      <c r="A10" s="10"/>
      <c r="B10" s="11"/>
      <c r="C10" s="11"/>
      <c r="D10" s="12"/>
      <c r="E10" s="12"/>
      <c r="F10" s="12"/>
      <c r="G10" s="12"/>
      <c r="AMI10" s="14"/>
      <c r="AMJ10" s="14"/>
    </row>
    <row r="11" s="17" customFormat="true" ht="17.25" hidden="false" customHeight="true" outlineLevel="0" collapsed="false">
      <c r="A11" s="15" t="n">
        <v>1</v>
      </c>
      <c r="B11" s="16" t="n">
        <v>2</v>
      </c>
      <c r="C11" s="16" t="n">
        <v>3</v>
      </c>
      <c r="D11" s="16" t="n">
        <v>4</v>
      </c>
      <c r="E11" s="16" t="n">
        <v>5</v>
      </c>
      <c r="F11" s="16" t="n">
        <v>6</v>
      </c>
      <c r="G11" s="16" t="n">
        <v>7</v>
      </c>
      <c r="AMI11" s="18"/>
      <c r="AMJ11" s="18"/>
    </row>
    <row r="12" customFormat="false" ht="29.85" hidden="false" customHeight="true" outlineLevel="0" collapsed="false">
      <c r="A12" s="19" t="s">
        <v>17</v>
      </c>
      <c r="B12" s="20"/>
      <c r="C12" s="20"/>
      <c r="D12" s="21" t="n">
        <f aca="false">D14+D23+D25+D29+D37+D44+D49+D54+D58+D60+D35+D47</f>
        <v>2949680.6</v>
      </c>
      <c r="E12" s="21" t="n">
        <f aca="false">E14+E23+E25+E29+E37+E44+E49+E54+E58+E60+E35+E47</f>
        <v>2949680.6</v>
      </c>
      <c r="F12" s="21" t="n">
        <f aca="false">F14+F23+F25+F29+F37+F44+F49+F54+F58+F60+F35+F47</f>
        <v>2924745.7</v>
      </c>
      <c r="G12" s="21" t="n">
        <f aca="false">F12/E12*100</f>
        <v>99.1546576263206</v>
      </c>
    </row>
    <row r="13" customFormat="false" ht="18.85" hidden="false" customHeight="true" outlineLevel="0" collapsed="false">
      <c r="A13" s="22" t="s">
        <v>18</v>
      </c>
      <c r="B13" s="23"/>
      <c r="C13" s="23"/>
      <c r="D13" s="21"/>
      <c r="E13" s="21"/>
      <c r="F13" s="21"/>
      <c r="G13" s="21"/>
    </row>
    <row r="14" customFormat="false" ht="21.95" hidden="false" customHeight="true" outlineLevel="0" collapsed="false">
      <c r="A14" s="19" t="s">
        <v>19</v>
      </c>
      <c r="B14" s="24" t="s">
        <v>20</v>
      </c>
      <c r="C14" s="24" t="s">
        <v>21</v>
      </c>
      <c r="D14" s="21" t="n">
        <f aca="false">D15+D16+D17+D18+D19+D21+D22+D20</f>
        <v>229939.7</v>
      </c>
      <c r="E14" s="21" t="n">
        <f aca="false">E15+E16+E17+E18+E19+E21+E22+E20</f>
        <v>229939.7</v>
      </c>
      <c r="F14" s="21" t="n">
        <f aca="false">F15+F16+F17+F18+F19+F21+F22+F20</f>
        <v>227482.8</v>
      </c>
      <c r="G14" s="21" t="n">
        <f aca="false">F14/E14*100</f>
        <v>98.9315024765189</v>
      </c>
    </row>
    <row r="15" s="28" customFormat="true" ht="32.95" hidden="false" customHeight="true" outlineLevel="0" collapsed="false">
      <c r="A15" s="22" t="s">
        <v>22</v>
      </c>
      <c r="B15" s="25" t="s">
        <v>20</v>
      </c>
      <c r="C15" s="25" t="s">
        <v>23</v>
      </c>
      <c r="D15" s="26" t="n">
        <f aca="false">2223-99.2</f>
        <v>2123.8</v>
      </c>
      <c r="E15" s="26" t="n">
        <f aca="false">2223-99.2</f>
        <v>2123.8</v>
      </c>
      <c r="F15" s="26" t="n">
        <v>2091.9</v>
      </c>
      <c r="G15" s="27" t="n">
        <f aca="false">F15/E15*100</f>
        <v>98.4979753272436</v>
      </c>
      <c r="AMI15" s="29"/>
      <c r="AMJ15" s="29"/>
    </row>
    <row r="16" s="28" customFormat="true" ht="42.4" hidden="false" customHeight="true" outlineLevel="0" collapsed="false">
      <c r="A16" s="22" t="s">
        <v>24</v>
      </c>
      <c r="B16" s="25" t="s">
        <v>20</v>
      </c>
      <c r="C16" s="25" t="s">
        <v>25</v>
      </c>
      <c r="D16" s="26" t="n">
        <v>3332.3</v>
      </c>
      <c r="E16" s="26" t="n">
        <v>3332.3</v>
      </c>
      <c r="F16" s="26" t="n">
        <v>3289.9</v>
      </c>
      <c r="G16" s="27" t="n">
        <f aca="false">F16/E16*100</f>
        <v>98.7276055577229</v>
      </c>
      <c r="AMI16" s="29"/>
      <c r="AMJ16" s="29"/>
    </row>
    <row r="17" customFormat="false" ht="43.2" hidden="false" customHeight="true" outlineLevel="0" collapsed="false">
      <c r="A17" s="30" t="s">
        <v>26</v>
      </c>
      <c r="B17" s="25" t="s">
        <v>20</v>
      </c>
      <c r="C17" s="25" t="s">
        <v>27</v>
      </c>
      <c r="D17" s="27" t="n">
        <f aca="false">113047.9+99.2</f>
        <v>113147.1</v>
      </c>
      <c r="E17" s="27" t="n">
        <f aca="false">113047.9+99.2</f>
        <v>113147.1</v>
      </c>
      <c r="F17" s="27" t="n">
        <v>112826.9</v>
      </c>
      <c r="G17" s="27" t="n">
        <f aca="false">F17/E17*100</f>
        <v>99.7170055617864</v>
      </c>
    </row>
    <row r="18" customFormat="false" ht="22.75" hidden="false" customHeight="true" outlineLevel="0" collapsed="false">
      <c r="A18" s="22" t="s">
        <v>28</v>
      </c>
      <c r="B18" s="25" t="s">
        <v>20</v>
      </c>
      <c r="C18" s="25" t="s">
        <v>29</v>
      </c>
      <c r="D18" s="27" t="n">
        <v>147.2</v>
      </c>
      <c r="E18" s="27" t="n">
        <v>147.2</v>
      </c>
      <c r="F18" s="27" t="n">
        <v>89.2</v>
      </c>
      <c r="G18" s="27" t="n">
        <f aca="false">F18/E18*100</f>
        <v>60.5978260869565</v>
      </c>
    </row>
    <row r="19" customFormat="false" ht="38.45" hidden="false" customHeight="true" outlineLevel="0" collapsed="false">
      <c r="A19" s="22" t="s">
        <v>30</v>
      </c>
      <c r="B19" s="25" t="s">
        <v>20</v>
      </c>
      <c r="C19" s="25" t="s">
        <v>31</v>
      </c>
      <c r="D19" s="27" t="n">
        <v>35477.3</v>
      </c>
      <c r="E19" s="27" t="n">
        <v>35477.3</v>
      </c>
      <c r="F19" s="27" t="n">
        <v>35356.8</v>
      </c>
      <c r="G19" s="27" t="n">
        <f aca="false">F19/E19*100</f>
        <v>99.6603461931996</v>
      </c>
    </row>
    <row r="20" customFormat="false" ht="21.95" hidden="false" customHeight="true" outlineLevel="0" collapsed="false">
      <c r="A20" s="22" t="s">
        <v>32</v>
      </c>
      <c r="B20" s="25" t="s">
        <v>20</v>
      </c>
      <c r="C20" s="25" t="s">
        <v>33</v>
      </c>
      <c r="D20" s="27" t="n">
        <v>1000</v>
      </c>
      <c r="E20" s="27" t="n">
        <v>1000</v>
      </c>
      <c r="F20" s="27" t="n">
        <v>1000</v>
      </c>
      <c r="G20" s="27" t="n">
        <f aca="false">F20/E20*100</f>
        <v>100</v>
      </c>
    </row>
    <row r="21" customFormat="false" ht="21.95" hidden="false" customHeight="true" outlineLevel="0" collapsed="false">
      <c r="A21" s="22" t="s">
        <v>34</v>
      </c>
      <c r="B21" s="25" t="s">
        <v>20</v>
      </c>
      <c r="C21" s="25" t="n">
        <v>11</v>
      </c>
      <c r="D21" s="27" t="n">
        <f aca="false">552.7-60+110.5-110</f>
        <v>493.2</v>
      </c>
      <c r="E21" s="27" t="n">
        <f aca="false">552.7-60+110.5-110</f>
        <v>493.2</v>
      </c>
      <c r="F21" s="27"/>
      <c r="G21" s="27" t="n">
        <f aca="false">F21/E21*100</f>
        <v>0</v>
      </c>
    </row>
    <row r="22" customFormat="false" ht="21.95" hidden="false" customHeight="true" outlineLevel="0" collapsed="false">
      <c r="A22" s="22" t="s">
        <v>35</v>
      </c>
      <c r="B22" s="25" t="s">
        <v>20</v>
      </c>
      <c r="C22" s="25" t="n">
        <v>13</v>
      </c>
      <c r="D22" s="27" t="n">
        <f aca="false">74098.8+120</f>
        <v>74218.8</v>
      </c>
      <c r="E22" s="27" t="n">
        <f aca="false">74098.8+120</f>
        <v>74218.8</v>
      </c>
      <c r="F22" s="27" t="n">
        <v>72828.1</v>
      </c>
      <c r="G22" s="27" t="n">
        <f aca="false">F22/E22*100</f>
        <v>98.1262159991808</v>
      </c>
    </row>
    <row r="23" customFormat="false" ht="21.95" hidden="false" customHeight="true" outlineLevel="0" collapsed="false">
      <c r="A23" s="19" t="s">
        <v>36</v>
      </c>
      <c r="B23" s="24" t="s">
        <v>23</v>
      </c>
      <c r="C23" s="24" t="s">
        <v>21</v>
      </c>
      <c r="D23" s="21" t="n">
        <f aca="false">D24</f>
        <v>65</v>
      </c>
      <c r="E23" s="21" t="n">
        <f aca="false">E24</f>
        <v>65</v>
      </c>
      <c r="F23" s="21" t="n">
        <f aca="false">F24</f>
        <v>65</v>
      </c>
      <c r="G23" s="21" t="n">
        <f aca="false">F23/E23*100</f>
        <v>100</v>
      </c>
    </row>
    <row r="24" customFormat="false" ht="21.95" hidden="false" customHeight="true" outlineLevel="0" collapsed="false">
      <c r="A24" s="22" t="s">
        <v>37</v>
      </c>
      <c r="B24" s="25" t="s">
        <v>23</v>
      </c>
      <c r="C24" s="25" t="s">
        <v>27</v>
      </c>
      <c r="D24" s="27" t="n">
        <v>65</v>
      </c>
      <c r="E24" s="27" t="n">
        <v>65</v>
      </c>
      <c r="F24" s="27" t="n">
        <v>65</v>
      </c>
      <c r="G24" s="27" t="n">
        <f aca="false">F24/E24*100</f>
        <v>100</v>
      </c>
    </row>
    <row r="25" customFormat="false" ht="30.6" hidden="false" customHeight="true" outlineLevel="0" collapsed="false">
      <c r="A25" s="19" t="s">
        <v>38</v>
      </c>
      <c r="B25" s="24" t="s">
        <v>25</v>
      </c>
      <c r="C25" s="24" t="s">
        <v>21</v>
      </c>
      <c r="D25" s="21" t="n">
        <f aca="false">D26+D27+D28</f>
        <v>43252</v>
      </c>
      <c r="E25" s="21" t="n">
        <f aca="false">E26+E27+E28</f>
        <v>43252</v>
      </c>
      <c r="F25" s="21" t="n">
        <f aca="false">F26+F27+F28</f>
        <v>37733.2</v>
      </c>
      <c r="G25" s="21" t="n">
        <f aca="false">F25/E25*100</f>
        <v>87.2403588273375</v>
      </c>
    </row>
    <row r="26" customFormat="false" ht="21.95" hidden="false" customHeight="true" outlineLevel="0" collapsed="false">
      <c r="A26" s="22" t="s">
        <v>39</v>
      </c>
      <c r="B26" s="25" t="s">
        <v>25</v>
      </c>
      <c r="C26" s="25" t="s">
        <v>40</v>
      </c>
      <c r="D26" s="27" t="n">
        <v>120</v>
      </c>
      <c r="E26" s="27" t="n">
        <v>120</v>
      </c>
      <c r="F26" s="27" t="n">
        <v>120</v>
      </c>
      <c r="G26" s="27" t="n">
        <f aca="false">F26/E26*100</f>
        <v>100</v>
      </c>
    </row>
    <row r="27" customFormat="false" ht="40.05" hidden="false" customHeight="true" outlineLevel="0" collapsed="false">
      <c r="A27" s="22" t="s">
        <v>41</v>
      </c>
      <c r="B27" s="25" t="s">
        <v>25</v>
      </c>
      <c r="C27" s="25" t="s">
        <v>42</v>
      </c>
      <c r="D27" s="27" t="n">
        <v>42420</v>
      </c>
      <c r="E27" s="27" t="n">
        <v>42420</v>
      </c>
      <c r="F27" s="27" t="n">
        <v>36901.2</v>
      </c>
      <c r="G27" s="27" t="n">
        <f aca="false">F27/E27*100</f>
        <v>86.990099009901</v>
      </c>
    </row>
    <row r="28" customFormat="false" ht="27.45" hidden="false" customHeight="true" outlineLevel="0" collapsed="false">
      <c r="A28" s="22" t="s">
        <v>43</v>
      </c>
      <c r="B28" s="25" t="s">
        <v>25</v>
      </c>
      <c r="C28" s="25" t="n">
        <v>14</v>
      </c>
      <c r="D28" s="27" t="n">
        <v>712</v>
      </c>
      <c r="E28" s="27" t="n">
        <v>712</v>
      </c>
      <c r="F28" s="27" t="n">
        <v>712</v>
      </c>
      <c r="G28" s="27" t="n">
        <f aca="false">F28/E28*100</f>
        <v>100</v>
      </c>
    </row>
    <row r="29" customFormat="false" ht="21.95" hidden="false" customHeight="true" outlineLevel="0" collapsed="false">
      <c r="A29" s="19" t="s">
        <v>44</v>
      </c>
      <c r="B29" s="24" t="s">
        <v>27</v>
      </c>
      <c r="C29" s="24" t="s">
        <v>21</v>
      </c>
      <c r="D29" s="21" t="n">
        <f aca="false">D30+D31+D32+D33+D34</f>
        <v>62436.5</v>
      </c>
      <c r="E29" s="21" t="n">
        <f aca="false">E30+E31+E32+E33+E34</f>
        <v>62436.5</v>
      </c>
      <c r="F29" s="21" t="n">
        <f aca="false">F30+F31+F32+F33+F34</f>
        <v>61211.5</v>
      </c>
      <c r="G29" s="21" t="n">
        <f aca="false">F29/E29*100</f>
        <v>98.0380066147206</v>
      </c>
    </row>
    <row r="30" customFormat="false" ht="21.95" hidden="false" customHeight="true" outlineLevel="0" collapsed="false">
      <c r="A30" s="22" t="s">
        <v>45</v>
      </c>
      <c r="B30" s="25" t="s">
        <v>27</v>
      </c>
      <c r="C30" s="25" t="s">
        <v>29</v>
      </c>
      <c r="D30" s="27" t="n">
        <v>7192.2</v>
      </c>
      <c r="E30" s="27" t="n">
        <v>7192.2</v>
      </c>
      <c r="F30" s="27" t="n">
        <v>6916.5</v>
      </c>
      <c r="G30" s="27" t="n">
        <f aca="false">F30/E30*100</f>
        <v>96.1666805706182</v>
      </c>
    </row>
    <row r="31" customFormat="false" ht="21.95" hidden="false" customHeight="true" outlineLevel="0" collapsed="false">
      <c r="A31" s="22" t="s">
        <v>46</v>
      </c>
      <c r="B31" s="25" t="s">
        <v>27</v>
      </c>
      <c r="C31" s="25" t="s">
        <v>47</v>
      </c>
      <c r="D31" s="27" t="n">
        <v>7989.9</v>
      </c>
      <c r="E31" s="27" t="n">
        <v>7989.9</v>
      </c>
      <c r="F31" s="27" t="n">
        <v>7989.9</v>
      </c>
      <c r="G31" s="27" t="n">
        <f aca="false">F31/E31*100</f>
        <v>100</v>
      </c>
    </row>
    <row r="32" customFormat="false" ht="21.95" hidden="false" customHeight="true" outlineLevel="0" collapsed="false">
      <c r="A32" s="22" t="s">
        <v>48</v>
      </c>
      <c r="B32" s="25" t="s">
        <v>27</v>
      </c>
      <c r="C32" s="25" t="s">
        <v>40</v>
      </c>
      <c r="D32" s="27" t="n">
        <f aca="false">35112.1+2400</f>
        <v>37512.1</v>
      </c>
      <c r="E32" s="27" t="n">
        <f aca="false">35112.1+2400</f>
        <v>37512.1</v>
      </c>
      <c r="F32" s="27" t="n">
        <v>37423.7</v>
      </c>
      <c r="G32" s="27" t="n">
        <f aca="false">F32/E32*100</f>
        <v>99.7643427054204</v>
      </c>
    </row>
    <row r="33" customFormat="false" ht="21.95" hidden="false" customHeight="true" outlineLevel="0" collapsed="false">
      <c r="A33" s="22" t="s">
        <v>49</v>
      </c>
      <c r="B33" s="25" t="s">
        <v>27</v>
      </c>
      <c r="C33" s="25" t="n">
        <v>10</v>
      </c>
      <c r="D33" s="27" t="n">
        <v>7092.3</v>
      </c>
      <c r="E33" s="27" t="n">
        <v>7092.3</v>
      </c>
      <c r="F33" s="27" t="n">
        <v>6479.9</v>
      </c>
      <c r="G33" s="27" t="n">
        <f aca="false">F33/E33*100</f>
        <v>91.3652834764463</v>
      </c>
    </row>
    <row r="34" customFormat="false" ht="21.95" hidden="false" customHeight="true" outlineLevel="0" collapsed="false">
      <c r="A34" s="22" t="s">
        <v>50</v>
      </c>
      <c r="B34" s="25" t="s">
        <v>27</v>
      </c>
      <c r="C34" s="25" t="n">
        <v>12</v>
      </c>
      <c r="D34" s="27" t="n">
        <v>2650</v>
      </c>
      <c r="E34" s="27" t="n">
        <v>2650</v>
      </c>
      <c r="F34" s="27" t="n">
        <v>2401.5</v>
      </c>
      <c r="G34" s="27" t="n">
        <f aca="false">F34/E34*100</f>
        <v>90.622641509434</v>
      </c>
    </row>
    <row r="35" customFormat="false" ht="21.95" hidden="false" customHeight="true" outlineLevel="0" collapsed="false">
      <c r="A35" s="19" t="s">
        <v>51</v>
      </c>
      <c r="B35" s="24" t="s">
        <v>29</v>
      </c>
      <c r="C35" s="24" t="s">
        <v>21</v>
      </c>
      <c r="D35" s="21" t="n">
        <f aca="false">D36</f>
        <v>1000</v>
      </c>
      <c r="E35" s="21" t="n">
        <f aca="false">E36</f>
        <v>1000</v>
      </c>
      <c r="F35" s="21" t="n">
        <f aca="false">F36</f>
        <v>820.6</v>
      </c>
      <c r="G35" s="21" t="n">
        <f aca="false">F35/E35*100</f>
        <v>82.06</v>
      </c>
    </row>
    <row r="36" customFormat="false" ht="21.95" hidden="false" customHeight="true" outlineLevel="0" collapsed="false">
      <c r="A36" s="22" t="s">
        <v>52</v>
      </c>
      <c r="B36" s="25" t="s">
        <v>29</v>
      </c>
      <c r="C36" s="25" t="s">
        <v>25</v>
      </c>
      <c r="D36" s="27" t="n">
        <v>1000</v>
      </c>
      <c r="E36" s="27" t="n">
        <v>1000</v>
      </c>
      <c r="F36" s="27" t="n">
        <v>820.6</v>
      </c>
      <c r="G36" s="27" t="n">
        <f aca="false">F36/E36*100</f>
        <v>82.06</v>
      </c>
    </row>
    <row r="37" customFormat="false" ht="21.95" hidden="false" customHeight="true" outlineLevel="0" collapsed="false">
      <c r="A37" s="19" t="s">
        <v>53</v>
      </c>
      <c r="B37" s="24" t="s">
        <v>33</v>
      </c>
      <c r="C37" s="24" t="s">
        <v>21</v>
      </c>
      <c r="D37" s="21" t="n">
        <f aca="false">SUM(D38:D43)</f>
        <v>2106156.7</v>
      </c>
      <c r="E37" s="21" t="n">
        <f aca="false">SUM(E38:E43)</f>
        <v>2106156.7</v>
      </c>
      <c r="F37" s="21" t="n">
        <f aca="false">SUM(F38:F43)</f>
        <v>2100469.8</v>
      </c>
      <c r="G37" s="21" t="n">
        <f aca="false">F37/E37*100</f>
        <v>99.7299868523553</v>
      </c>
    </row>
    <row r="38" customFormat="false" ht="21.95" hidden="false" customHeight="true" outlineLevel="0" collapsed="false">
      <c r="A38" s="22" t="s">
        <v>54</v>
      </c>
      <c r="B38" s="25" t="s">
        <v>33</v>
      </c>
      <c r="C38" s="25" t="s">
        <v>20</v>
      </c>
      <c r="D38" s="27" t="n">
        <v>550772.3</v>
      </c>
      <c r="E38" s="27" t="n">
        <v>550772.3</v>
      </c>
      <c r="F38" s="27" t="n">
        <v>550590.6</v>
      </c>
      <c r="G38" s="27" t="n">
        <f aca="false">F38/E38*100</f>
        <v>99.9670099603774</v>
      </c>
    </row>
    <row r="39" customFormat="false" ht="21.95" hidden="false" customHeight="true" outlineLevel="0" collapsed="false">
      <c r="A39" s="22" t="s">
        <v>55</v>
      </c>
      <c r="B39" s="25" t="s">
        <v>33</v>
      </c>
      <c r="C39" s="25" t="s">
        <v>23</v>
      </c>
      <c r="D39" s="27" t="n">
        <f aca="false">1249565.4-1026.8</f>
        <v>1248538.6</v>
      </c>
      <c r="E39" s="27" t="n">
        <f aca="false">1249565.4-1026.8</f>
        <v>1248538.6</v>
      </c>
      <c r="F39" s="27" t="n">
        <v>1243602.3</v>
      </c>
      <c r="G39" s="27" t="n">
        <f aca="false">F39/E39*100</f>
        <v>99.6046337694325</v>
      </c>
    </row>
    <row r="40" customFormat="false" ht="21.95" hidden="false" customHeight="true" outlineLevel="0" collapsed="false">
      <c r="A40" s="22" t="s">
        <v>56</v>
      </c>
      <c r="B40" s="25" t="s">
        <v>33</v>
      </c>
      <c r="C40" s="25" t="s">
        <v>25</v>
      </c>
      <c r="D40" s="27" t="n">
        <v>177469.4</v>
      </c>
      <c r="E40" s="27" t="n">
        <v>177469.4</v>
      </c>
      <c r="F40" s="27" t="n">
        <v>177322.6</v>
      </c>
      <c r="G40" s="27" t="n">
        <f aca="false">F40/E40*100</f>
        <v>99.917281514447</v>
      </c>
    </row>
    <row r="41" customFormat="false" ht="32.95" hidden="false" customHeight="true" outlineLevel="0" collapsed="false">
      <c r="A41" s="22" t="s">
        <v>57</v>
      </c>
      <c r="B41" s="25" t="s">
        <v>33</v>
      </c>
      <c r="C41" s="25" t="s">
        <v>29</v>
      </c>
      <c r="D41" s="27" t="n">
        <v>110.4</v>
      </c>
      <c r="E41" s="27" t="n">
        <v>110.4</v>
      </c>
      <c r="F41" s="27" t="n">
        <v>63.1</v>
      </c>
      <c r="G41" s="27" t="n">
        <f aca="false">F41/E41*100</f>
        <v>57.1557971014493</v>
      </c>
    </row>
    <row r="42" customFormat="false" ht="21.95" hidden="false" customHeight="true" outlineLevel="0" collapsed="false">
      <c r="A42" s="22" t="s">
        <v>58</v>
      </c>
      <c r="B42" s="25" t="s">
        <v>33</v>
      </c>
      <c r="C42" s="25" t="s">
        <v>33</v>
      </c>
      <c r="D42" s="27" t="n">
        <v>16452.5</v>
      </c>
      <c r="E42" s="27" t="n">
        <v>16452.5</v>
      </c>
      <c r="F42" s="27" t="n">
        <v>16426.4</v>
      </c>
      <c r="G42" s="27" t="n">
        <f aca="false">F42/E42*100</f>
        <v>99.8413614952135</v>
      </c>
    </row>
    <row r="43" customFormat="false" ht="21.95" hidden="false" customHeight="true" outlineLevel="0" collapsed="false">
      <c r="A43" s="22" t="s">
        <v>59</v>
      </c>
      <c r="B43" s="25" t="s">
        <v>33</v>
      </c>
      <c r="C43" s="25" t="s">
        <v>40</v>
      </c>
      <c r="D43" s="27" t="n">
        <f aca="false">110657.9+2155.6</f>
        <v>112813.5</v>
      </c>
      <c r="E43" s="27" t="n">
        <f aca="false">110657.9+2155.6</f>
        <v>112813.5</v>
      </c>
      <c r="F43" s="27" t="n">
        <v>112464.8</v>
      </c>
      <c r="G43" s="27" t="n">
        <f aca="false">F43/E43*100</f>
        <v>99.6909057869847</v>
      </c>
    </row>
    <row r="44" customFormat="false" ht="21.95" hidden="false" customHeight="true" outlineLevel="0" collapsed="false">
      <c r="A44" s="19" t="s">
        <v>60</v>
      </c>
      <c r="B44" s="24" t="s">
        <v>47</v>
      </c>
      <c r="C44" s="24" t="s">
        <v>21</v>
      </c>
      <c r="D44" s="21" t="n">
        <f aca="false">SUM(D45:D46)</f>
        <v>87301.3</v>
      </c>
      <c r="E44" s="21" t="n">
        <f aca="false">SUM(E45:E46)</f>
        <v>87301.3</v>
      </c>
      <c r="F44" s="21" t="n">
        <f aca="false">SUM(F45:F46)</f>
        <v>87245.7</v>
      </c>
      <c r="G44" s="21" t="n">
        <f aca="false">F44/E44*100</f>
        <v>99.936312517683</v>
      </c>
    </row>
    <row r="45" customFormat="false" ht="21.95" hidden="false" customHeight="true" outlineLevel="0" collapsed="false">
      <c r="A45" s="22" t="s">
        <v>61</v>
      </c>
      <c r="B45" s="25" t="s">
        <v>47</v>
      </c>
      <c r="C45" s="25" t="s">
        <v>20</v>
      </c>
      <c r="D45" s="27" t="n">
        <v>49495.3</v>
      </c>
      <c r="E45" s="27" t="n">
        <v>49495.3</v>
      </c>
      <c r="F45" s="27" t="n">
        <v>49495.2</v>
      </c>
      <c r="G45" s="27" t="n">
        <f aca="false">F45/E45*100</f>
        <v>99.9997979606144</v>
      </c>
    </row>
    <row r="46" customFormat="false" ht="21.95" hidden="false" customHeight="true" outlineLevel="0" collapsed="false">
      <c r="A46" s="22" t="s">
        <v>62</v>
      </c>
      <c r="B46" s="25" t="s">
        <v>47</v>
      </c>
      <c r="C46" s="25" t="s">
        <v>27</v>
      </c>
      <c r="D46" s="27" t="n">
        <v>37806</v>
      </c>
      <c r="E46" s="27" t="n">
        <v>37806</v>
      </c>
      <c r="F46" s="27" t="n">
        <v>37750.5</v>
      </c>
      <c r="G46" s="27" t="n">
        <f aca="false">F46/E46*100</f>
        <v>99.8531979050944</v>
      </c>
    </row>
    <row r="47" s="31" customFormat="true" ht="21.95" hidden="false" customHeight="true" outlineLevel="0" collapsed="false">
      <c r="A47" s="19" t="s">
        <v>63</v>
      </c>
      <c r="B47" s="24" t="s">
        <v>40</v>
      </c>
      <c r="C47" s="24" t="s">
        <v>21</v>
      </c>
      <c r="D47" s="21" t="n">
        <f aca="false">D48</f>
        <v>12750</v>
      </c>
      <c r="E47" s="21" t="n">
        <f aca="false">E48</f>
        <v>12750</v>
      </c>
      <c r="F47" s="21" t="n">
        <f aca="false">F48</f>
        <v>12732.9</v>
      </c>
      <c r="G47" s="21" t="n">
        <f aca="false">F47/E47*100</f>
        <v>99.8658823529412</v>
      </c>
    </row>
    <row r="48" customFormat="false" ht="21.95" hidden="false" customHeight="true" outlineLevel="0" collapsed="false">
      <c r="A48" s="22" t="s">
        <v>64</v>
      </c>
      <c r="B48" s="25" t="s">
        <v>40</v>
      </c>
      <c r="C48" s="25" t="s">
        <v>23</v>
      </c>
      <c r="D48" s="27" t="n">
        <v>12750</v>
      </c>
      <c r="E48" s="27" t="n">
        <v>12750</v>
      </c>
      <c r="F48" s="27" t="n">
        <v>12732.9</v>
      </c>
      <c r="G48" s="27" t="n">
        <f aca="false">F48/E48*100</f>
        <v>99.8658823529412</v>
      </c>
    </row>
    <row r="49" customFormat="false" ht="21.95" hidden="false" customHeight="true" outlineLevel="0" collapsed="false">
      <c r="A49" s="19" t="s">
        <v>65</v>
      </c>
      <c r="B49" s="24" t="n">
        <v>10</v>
      </c>
      <c r="C49" s="24" t="s">
        <v>21</v>
      </c>
      <c r="D49" s="21" t="n">
        <f aca="false">SUM(D50:D53)</f>
        <v>271395.5</v>
      </c>
      <c r="E49" s="21" t="n">
        <f aca="false">SUM(E50:E53)</f>
        <v>271395.5</v>
      </c>
      <c r="F49" s="21" t="n">
        <f aca="false">SUM(F50:F53)</f>
        <v>267496.3</v>
      </c>
      <c r="G49" s="21" t="n">
        <f aca="false">F49/E49*100</f>
        <v>98.5632775782944</v>
      </c>
    </row>
    <row r="50" customFormat="false" ht="21.95" hidden="false" customHeight="true" outlineLevel="0" collapsed="false">
      <c r="A50" s="22" t="s">
        <v>66</v>
      </c>
      <c r="B50" s="25" t="n">
        <v>10</v>
      </c>
      <c r="C50" s="25" t="s">
        <v>20</v>
      </c>
      <c r="D50" s="27" t="n">
        <v>8500</v>
      </c>
      <c r="E50" s="27" t="n">
        <v>8500</v>
      </c>
      <c r="F50" s="27" t="n">
        <v>8416.4</v>
      </c>
      <c r="G50" s="27" t="n">
        <f aca="false">F50/E50*100</f>
        <v>99.0164705882353</v>
      </c>
    </row>
    <row r="51" customFormat="false" ht="21.95" hidden="false" customHeight="true" outlineLevel="0" collapsed="false">
      <c r="A51" s="22" t="s">
        <v>67</v>
      </c>
      <c r="B51" s="25" t="n">
        <v>10</v>
      </c>
      <c r="C51" s="25" t="s">
        <v>25</v>
      </c>
      <c r="D51" s="27" t="n">
        <f aca="false">19972.9+60-110.5-330+440</f>
        <v>20032.4</v>
      </c>
      <c r="E51" s="27" t="n">
        <f aca="false">19972.9+60-110.5-330+440</f>
        <v>20032.4</v>
      </c>
      <c r="F51" s="27" t="n">
        <v>19921.8</v>
      </c>
      <c r="G51" s="27" t="n">
        <f aca="false">F51/E51*100</f>
        <v>99.4478944110541</v>
      </c>
    </row>
    <row r="52" customFormat="false" ht="21.95" hidden="false" customHeight="true" outlineLevel="0" collapsed="false">
      <c r="A52" s="22" t="s">
        <v>68</v>
      </c>
      <c r="B52" s="25" t="n">
        <v>10</v>
      </c>
      <c r="C52" s="25" t="s">
        <v>27</v>
      </c>
      <c r="D52" s="27" t="n">
        <v>232326.4</v>
      </c>
      <c r="E52" s="27" t="n">
        <v>232326.4</v>
      </c>
      <c r="F52" s="27" t="n">
        <v>228675.7</v>
      </c>
      <c r="G52" s="27" t="n">
        <f aca="false">F52/E52*100</f>
        <v>98.4286331643756</v>
      </c>
    </row>
    <row r="53" customFormat="false" ht="21.95" hidden="false" customHeight="true" outlineLevel="0" collapsed="false">
      <c r="A53" s="22" t="s">
        <v>69</v>
      </c>
      <c r="B53" s="25" t="n">
        <v>10</v>
      </c>
      <c r="C53" s="25" t="s">
        <v>31</v>
      </c>
      <c r="D53" s="27" t="n">
        <v>10536.7</v>
      </c>
      <c r="E53" s="27" t="n">
        <v>10536.7</v>
      </c>
      <c r="F53" s="27" t="n">
        <v>10482.4</v>
      </c>
      <c r="G53" s="27" t="n">
        <f aca="false">F53/E53*100</f>
        <v>99.4846583845037</v>
      </c>
    </row>
    <row r="54" customFormat="false" ht="21.95" hidden="false" customHeight="true" outlineLevel="0" collapsed="false">
      <c r="A54" s="19" t="s">
        <v>70</v>
      </c>
      <c r="B54" s="24" t="n">
        <v>11</v>
      </c>
      <c r="C54" s="24" t="s">
        <v>21</v>
      </c>
      <c r="D54" s="21" t="n">
        <f aca="false">D55+D56+D57</f>
        <v>122446.2</v>
      </c>
      <c r="E54" s="21" t="n">
        <f aca="false">E55+E56+E57</f>
        <v>122446.2</v>
      </c>
      <c r="F54" s="21" t="n">
        <f aca="false">F55+F56+F57</f>
        <v>119812</v>
      </c>
      <c r="G54" s="21" t="n">
        <f aca="false">F54/E54*100</f>
        <v>97.8486878318805</v>
      </c>
    </row>
    <row r="55" customFormat="false" ht="21.95" hidden="false" customHeight="true" outlineLevel="0" collapsed="false">
      <c r="A55" s="22" t="s">
        <v>71</v>
      </c>
      <c r="B55" s="25" t="n">
        <v>11</v>
      </c>
      <c r="C55" s="25" t="s">
        <v>20</v>
      </c>
      <c r="D55" s="27" t="n">
        <f aca="false">113652.6+57</f>
        <v>113709.6</v>
      </c>
      <c r="E55" s="27" t="n">
        <f aca="false">113652.6+57</f>
        <v>113709.6</v>
      </c>
      <c r="F55" s="27" t="n">
        <v>111126</v>
      </c>
      <c r="G55" s="27" t="n">
        <f aca="false">F55/E55*100</f>
        <v>97.7278963253762</v>
      </c>
    </row>
    <row r="56" customFormat="false" ht="21.95" hidden="false" customHeight="true" outlineLevel="0" collapsed="false">
      <c r="A56" s="22" t="s">
        <v>72</v>
      </c>
      <c r="B56" s="25" t="n">
        <v>11</v>
      </c>
      <c r="C56" s="25" t="s">
        <v>23</v>
      </c>
      <c r="D56" s="27" t="n">
        <v>3439.2</v>
      </c>
      <c r="E56" s="27" t="n">
        <v>3439.2</v>
      </c>
      <c r="F56" s="27" t="n">
        <v>3438.8</v>
      </c>
      <c r="G56" s="27" t="n">
        <f aca="false">F56/E56*100</f>
        <v>99.9883693882298</v>
      </c>
    </row>
    <row r="57" customFormat="false" ht="21.95" hidden="false" customHeight="true" outlineLevel="0" collapsed="false">
      <c r="A57" s="22" t="s">
        <v>73</v>
      </c>
      <c r="B57" s="25" t="n">
        <v>11</v>
      </c>
      <c r="C57" s="25" t="s">
        <v>29</v>
      </c>
      <c r="D57" s="27" t="n">
        <v>5297.4</v>
      </c>
      <c r="E57" s="27" t="n">
        <v>5297.4</v>
      </c>
      <c r="F57" s="27" t="n">
        <v>5247.2</v>
      </c>
      <c r="G57" s="27" t="n">
        <f aca="false">F57/E57*100</f>
        <v>99.0523653112848</v>
      </c>
    </row>
    <row r="58" customFormat="false" ht="32.2" hidden="false" customHeight="true" outlineLevel="0" collapsed="false">
      <c r="A58" s="19" t="s">
        <v>74</v>
      </c>
      <c r="B58" s="24" t="n">
        <v>13</v>
      </c>
      <c r="C58" s="24" t="s">
        <v>21</v>
      </c>
      <c r="D58" s="21" t="n">
        <f aca="false">D59</f>
        <v>3371.8</v>
      </c>
      <c r="E58" s="21" t="n">
        <f aca="false">E59</f>
        <v>3371.8</v>
      </c>
      <c r="F58" s="21" t="n">
        <f aca="false">F59</f>
        <v>110</v>
      </c>
      <c r="G58" s="21" t="n">
        <f aca="false">F58/E58*100</f>
        <v>3.26235245269589</v>
      </c>
    </row>
    <row r="59" customFormat="false" ht="29.05" hidden="false" customHeight="true" outlineLevel="0" collapsed="false">
      <c r="A59" s="22" t="s">
        <v>75</v>
      </c>
      <c r="B59" s="25" t="n">
        <v>13</v>
      </c>
      <c r="C59" s="25" t="s">
        <v>20</v>
      </c>
      <c r="D59" s="27" t="n">
        <v>3371.8</v>
      </c>
      <c r="E59" s="27" t="n">
        <v>3371.8</v>
      </c>
      <c r="F59" s="27" t="n">
        <v>110</v>
      </c>
      <c r="G59" s="27" t="n">
        <f aca="false">F59/E59*100</f>
        <v>3.26235245269589</v>
      </c>
    </row>
    <row r="60" customFormat="false" ht="30.6" hidden="false" customHeight="true" outlineLevel="0" collapsed="false">
      <c r="A60" s="32" t="s">
        <v>76</v>
      </c>
      <c r="B60" s="24" t="n">
        <v>14</v>
      </c>
      <c r="C60" s="24" t="s">
        <v>21</v>
      </c>
      <c r="D60" s="21" t="n">
        <f aca="false">D61+D62</f>
        <v>9565.9</v>
      </c>
      <c r="E60" s="21" t="n">
        <f aca="false">E61+E62</f>
        <v>9565.9</v>
      </c>
      <c r="F60" s="21" t="n">
        <f aca="false">F61+F62</f>
        <v>9565.9</v>
      </c>
      <c r="G60" s="21" t="n">
        <f aca="false">F60/E60*100</f>
        <v>100</v>
      </c>
    </row>
    <row r="61" customFormat="false" ht="43.95" hidden="false" customHeight="true" outlineLevel="0" collapsed="false">
      <c r="A61" s="33" t="s">
        <v>77</v>
      </c>
      <c r="B61" s="25" t="n">
        <v>14</v>
      </c>
      <c r="C61" s="25" t="s">
        <v>20</v>
      </c>
      <c r="D61" s="27" t="n">
        <v>3000</v>
      </c>
      <c r="E61" s="27" t="n">
        <v>3000</v>
      </c>
      <c r="F61" s="27" t="n">
        <v>3000</v>
      </c>
      <c r="G61" s="27" t="n">
        <f aca="false">F61/E61*100</f>
        <v>100</v>
      </c>
    </row>
    <row r="62" s="28" customFormat="true" ht="24.35" hidden="false" customHeight="true" outlineLevel="0" collapsed="false">
      <c r="A62" s="34" t="s">
        <v>78</v>
      </c>
      <c r="B62" s="25" t="s">
        <v>79</v>
      </c>
      <c r="C62" s="25" t="s">
        <v>25</v>
      </c>
      <c r="D62" s="35" t="n">
        <v>6565.9</v>
      </c>
      <c r="E62" s="35" t="n">
        <v>6565.9</v>
      </c>
      <c r="F62" s="35" t="n">
        <v>6565.9</v>
      </c>
      <c r="G62" s="27" t="n">
        <f aca="false">F62/E62*100</f>
        <v>100</v>
      </c>
      <c r="AMI62" s="29"/>
      <c r="AMJ62" s="29"/>
    </row>
    <row r="63" customFormat="false" ht="54.2" hidden="false" customHeight="true" outlineLevel="0" collapsed="false">
      <c r="A63" s="36"/>
      <c r="B63" s="37"/>
      <c r="C63" s="37"/>
      <c r="D63" s="38"/>
    </row>
    <row r="64" customFormat="false" ht="36.9" hidden="false" customHeight="true" outlineLevel="0" collapsed="false">
      <c r="A64" s="39" t="s">
        <v>80</v>
      </c>
      <c r="B64" s="39"/>
      <c r="C64" s="4"/>
      <c r="D64" s="40" t="s">
        <v>81</v>
      </c>
      <c r="E64" s="40"/>
      <c r="F64" s="40"/>
      <c r="G64" s="40"/>
    </row>
    <row r="66" s="42" customFormat="true" ht="17.35" hidden="false" customHeight="false" outlineLevel="0" collapsed="false">
      <c r="A66" s="36"/>
      <c r="B66" s="41"/>
      <c r="C66" s="41"/>
      <c r="D66" s="1"/>
    </row>
    <row r="67" customFormat="false" ht="17.35" hidden="false" customHeight="false" outlineLevel="0" collapsed="false">
      <c r="A67" s="36"/>
      <c r="D67" s="38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D1:G1"/>
    <mergeCell ref="D2:G2"/>
    <mergeCell ref="D3:G3"/>
    <mergeCell ref="D4:G4"/>
    <mergeCell ref="A6:G6"/>
    <mergeCell ref="A7:G7"/>
    <mergeCell ref="F8:G8"/>
    <mergeCell ref="A9:A10"/>
    <mergeCell ref="B9:B10"/>
    <mergeCell ref="C9:C10"/>
    <mergeCell ref="D9:D10"/>
    <mergeCell ref="E9:E10"/>
    <mergeCell ref="F9:F10"/>
    <mergeCell ref="G9:G10"/>
    <mergeCell ref="D64:G64"/>
  </mergeCells>
  <printOptions headings="false" gridLines="false" gridLinesSet="true" horizontalCentered="false" verticalCentered="false"/>
  <pageMargins left="1.18125" right="0.433333333333333" top="0.7875" bottom="0.7875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680</TotalTime>
  <Application>LibreOffice/7.2.1.2$Windows_x86 LibreOffice_project/87b77fad49947c1441b67c559c339af8f3517e22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2020-01-22T08:48:10Z</dcterms:created>
  <dc:creator>VasilenkoN</dc:creator>
  <dc:description/>
  <dc:language>ru-RU</dc:language>
  <cp:lastModifiedBy/>
  <cp:lastPrinted>2023-04-26T16:39:21Z</cp:lastPrinted>
  <dcterms:modified xsi:type="dcterms:W3CDTF">2023-04-26T16:39:47Z</dcterms:modified>
  <cp:revision>201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